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<sst xmlns="http://schemas.openxmlformats.org/spreadsheetml/2006/main" count="142" uniqueCount="136">
  <si>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</si>
  <si>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</si>
  <si>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</si>
  <si>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</si>
  <si>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</si>
  <si>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</si>
  <si>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</si>
  <si>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</si>
  <si>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</si>
  <si>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</si>
  <si>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</si>
  <si>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</si>
  <si>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</si>
  <si>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</si>
  <si>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</si>
  <si>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</si>
  <si>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</si>
  <si>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</si>
  <si>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</si>
  <si>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</si>
  <si>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</si>
  <si>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</si>
  <si>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</si>
  <si>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</si>
  <si>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</si>
  <si>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</si>
  <si>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</si>
  <si>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</si>
  <si>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</si>
  <si>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</si>
  <si>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</si>
  <si>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</si>
  <si>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</si>
  <si>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</si>
  <si>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</si>
  <si>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</si>
  <si>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</si>
  <si>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</si>
  <si>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</si>
  <si>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</si>
  <si>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</si>
  <si>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</si>
  <si>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</si>
  <si>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</si>
  <si>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</si>
  <si>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</si>
  <si>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</si>
  <si>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</si>
  <si>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</si>
  <si>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</si>
  <si>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</si>
  <si>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</si>
  <si>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</si>
  <si>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</si>
  <si>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</si>
  <si>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</si>
  <si>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</si>
  <si>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</si>
  <si>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</si>
  <si>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</si>
  <si>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</si>
  <si>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</si>
  <si>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</si>
  <si>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</si>
  <si>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</si>
  <si>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</si>
  <si>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</si>
  <si>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</si>
  <si>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</si>
  <si>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</si>
  <si>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</si>
  <si>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</si>
  <si>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</si>
  <si>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</si>
  <si>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</si>
  <si>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</si>
  <si>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</si>
  <si>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</si>
  <si>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</si>
  <si>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</si>
  <si>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</si>
  <si>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</si>
  <si>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</si>
  <si>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</si>
  <si>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</si>
  <si>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</si>
  <si>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</si>
  <si>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</si>
  <si>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</si>
  <si>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</si>
  <si>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</si>
  <si>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</si>
  <si>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</si>
  <si>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</si>
  <si>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</si>
  <si>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</si>
  <si>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</si>
  <si>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</si>
  <si>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</si>
  <si>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</si>
  <si>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</si>
  <si>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</si>
  <si>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</si>
  <si>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</si>
  <si>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</si>
  <si>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</si>
  <si>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</si>
  <si>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</si>
  <si>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</si>
  <si>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</si>
  <si>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</si>
  <si>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</si>
  <si>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</si>
  <si>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</si>
  <si>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</si>
  <si>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</si>
  <si>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</si>
  <si>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</si>
  <si>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</si>
  <si>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</si>
  <si>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</si>
  <si>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</si>
  <si>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</si>
  <si>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</si>
  <si>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</si>
  <si>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</si>
  <si>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</si>
  <si>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</si>
  <si>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</si>
  <si>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ЕЛЕНА</t>
  </si>
  <si>
    <t>Изготвил:Йорданка Карачорова</t>
  </si>
  <si>
    <t>Телефон:06151/64 54</t>
  </si>
  <si>
    <t>e-mail:rs_elena@abv.bg</t>
  </si>
  <si>
    <t>месеца на 2009    г.</t>
  </si>
  <si>
    <t>Адм. секретар: Йорданка Карачорова</t>
  </si>
  <si>
    <t xml:space="preserve">            Искра Вараджакова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</si>
</sst>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E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82" sqref="P82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6</v>
      </c>
      <c r="M2" s="193" t="s">
        <v>133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2007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2008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2009</v>
      </c>
      <c r="D10" s="18">
        <v>41</v>
      </c>
      <c r="E10" s="17">
        <v>24</v>
      </c>
      <c r="F10" s="98">
        <v>1</v>
      </c>
      <c r="G10" s="87">
        <f t="shared" si="0"/>
        <v>65</v>
      </c>
      <c r="H10" s="106">
        <f t="shared" si="1"/>
        <v>35</v>
      </c>
      <c r="I10" s="17">
        <v>26</v>
      </c>
      <c r="J10" s="141">
        <f>IF(H10&lt;&gt;0,I10/H10,0)</f>
        <v>0.7428571428571429</v>
      </c>
      <c r="K10" s="85">
        <v>16</v>
      </c>
      <c r="L10" s="109">
        <f t="shared" si="2"/>
        <v>19</v>
      </c>
      <c r="M10" s="17">
        <v>0</v>
      </c>
      <c r="N10" s="17">
        <v>1</v>
      </c>
      <c r="O10" s="17">
        <v>0</v>
      </c>
      <c r="P10" s="98">
        <v>18</v>
      </c>
      <c r="Q10" s="85">
        <v>62</v>
      </c>
      <c r="R10" s="87">
        <f aca="true" t="shared" si="3" ref="R10:R49">G10-H10</f>
        <v>30</v>
      </c>
      <c r="S10" s="21">
        <v>8</v>
      </c>
    </row>
    <row r="11" spans="1:19" ht="12" customHeight="1">
      <c r="A11" s="188" t="s">
        <v>90</v>
      </c>
      <c r="B11" s="184" t="s">
        <v>15</v>
      </c>
      <c r="C11" s="83">
        <v>2007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2008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2009</v>
      </c>
      <c r="D13" s="68">
        <v>3</v>
      </c>
      <c r="E13" s="59">
        <v>8</v>
      </c>
      <c r="F13" s="100">
        <v>1</v>
      </c>
      <c r="G13" s="72">
        <f t="shared" si="0"/>
        <v>11</v>
      </c>
      <c r="H13" s="108">
        <f t="shared" si="1"/>
        <v>9</v>
      </c>
      <c r="I13" s="59">
        <v>7</v>
      </c>
      <c r="J13" s="143">
        <f aca="true" t="shared" si="4" ref="J13:J55">IF(H13&lt;&gt;0,I13/H13,0)</f>
        <v>0.7777777777777778</v>
      </c>
      <c r="K13" s="81">
        <v>6</v>
      </c>
      <c r="L13" s="135">
        <f t="shared" si="2"/>
        <v>3</v>
      </c>
      <c r="M13" s="59">
        <v>0</v>
      </c>
      <c r="N13" s="59">
        <v>3</v>
      </c>
      <c r="O13" s="59">
        <v>0</v>
      </c>
      <c r="P13" s="100">
        <v>0</v>
      </c>
      <c r="Q13" s="81">
        <v>11</v>
      </c>
      <c r="R13" s="72">
        <f>G13-H13</f>
        <v>2</v>
      </c>
      <c r="S13" s="75">
        <v>0</v>
      </c>
    </row>
    <row r="14" spans="1:19" ht="12" customHeight="1">
      <c r="A14" s="184" t="s">
        <v>123</v>
      </c>
      <c r="B14" s="184" t="s">
        <v>16</v>
      </c>
      <c r="C14" s="83">
        <v>2007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2008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2009</v>
      </c>
      <c r="D16" s="18">
        <v>0</v>
      </c>
      <c r="E16" s="17">
        <v>0</v>
      </c>
      <c r="F16" s="98">
        <v>0</v>
      </c>
      <c r="G16" s="87">
        <f t="shared" si="0"/>
        <v>0</v>
      </c>
      <c r="H16" s="106">
        <f t="shared" si="1"/>
        <v>0</v>
      </c>
      <c r="I16" s="17">
        <v>0</v>
      </c>
      <c r="J16" s="141">
        <f t="shared" si="4"/>
        <v>0</v>
      </c>
      <c r="K16" s="85">
        <v>0</v>
      </c>
      <c r="L16" s="109">
        <f t="shared" si="2"/>
        <v>0</v>
      </c>
      <c r="M16" s="17">
        <v>0</v>
      </c>
      <c r="N16" s="17">
        <v>0</v>
      </c>
      <c r="O16" s="17">
        <v>0</v>
      </c>
      <c r="P16" s="98">
        <v>0</v>
      </c>
      <c r="Q16" s="85">
        <v>0</v>
      </c>
      <c r="R16" s="87">
        <f t="shared" si="3"/>
        <v>0</v>
      </c>
      <c r="S16" s="21">
        <v>0</v>
      </c>
    </row>
    <row r="17" spans="1:19" ht="12" customHeight="1">
      <c r="A17" s="184" t="s">
        <v>115</v>
      </c>
      <c r="B17" s="184" t="s">
        <v>17</v>
      </c>
      <c r="C17" s="83">
        <v>2007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2008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2009</v>
      </c>
      <c r="D19" s="68">
        <v>0</v>
      </c>
      <c r="E19" s="59">
        <v>13</v>
      </c>
      <c r="F19" s="100">
        <v>0</v>
      </c>
      <c r="G19" s="72">
        <f t="shared" si="0"/>
        <v>13</v>
      </c>
      <c r="H19" s="108">
        <f t="shared" si="1"/>
        <v>13</v>
      </c>
      <c r="I19" s="59">
        <v>13</v>
      </c>
      <c r="J19" s="143">
        <f t="shared" si="4"/>
        <v>1</v>
      </c>
      <c r="K19" s="81">
        <v>12</v>
      </c>
      <c r="L19" s="135">
        <f t="shared" si="2"/>
        <v>1</v>
      </c>
      <c r="M19" s="59">
        <v>0</v>
      </c>
      <c r="N19" s="59">
        <v>0</v>
      </c>
      <c r="O19" s="59">
        <v>0</v>
      </c>
      <c r="P19" s="100">
        <v>1</v>
      </c>
      <c r="Q19" s="81">
        <v>0</v>
      </c>
      <c r="R19" s="72">
        <f t="shared" si="3"/>
        <v>0</v>
      </c>
      <c r="S19" s="75">
        <v>0</v>
      </c>
    </row>
    <row r="20" spans="1:19" ht="12" customHeight="1">
      <c r="A20" s="187" t="s">
        <v>116</v>
      </c>
      <c r="B20" s="184" t="s">
        <v>18</v>
      </c>
      <c r="C20" s="83">
        <v>2007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2008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2009</v>
      </c>
      <c r="D22" s="18">
        <v>0</v>
      </c>
      <c r="E22" s="17">
        <v>69</v>
      </c>
      <c r="F22" s="98">
        <v>0</v>
      </c>
      <c r="G22" s="87">
        <f t="shared" si="0"/>
        <v>69</v>
      </c>
      <c r="H22" s="106">
        <f t="shared" si="1"/>
        <v>69</v>
      </c>
      <c r="I22" s="17">
        <v>69</v>
      </c>
      <c r="J22" s="141">
        <f t="shared" si="4"/>
        <v>1</v>
      </c>
      <c r="K22" s="85">
        <v>69</v>
      </c>
      <c r="L22" s="109">
        <f t="shared" si="2"/>
        <v>0</v>
      </c>
      <c r="M22" s="17">
        <v>0</v>
      </c>
      <c r="N22" s="17">
        <v>0</v>
      </c>
      <c r="O22" s="17">
        <v>0</v>
      </c>
      <c r="P22" s="98">
        <v>0</v>
      </c>
      <c r="Q22" s="85">
        <v>0</v>
      </c>
      <c r="R22" s="87">
        <f t="shared" si="3"/>
        <v>0</v>
      </c>
      <c r="S22" s="21">
        <v>0</v>
      </c>
    </row>
    <row r="23" spans="1:19" ht="12" customHeight="1">
      <c r="A23" s="187" t="s">
        <v>106</v>
      </c>
      <c r="B23" s="184" t="s">
        <v>19</v>
      </c>
      <c r="C23" s="83">
        <v>2007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2008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2009</v>
      </c>
      <c r="D25" s="18">
        <v>9</v>
      </c>
      <c r="E25" s="17">
        <v>5</v>
      </c>
      <c r="F25" s="98">
        <v>0</v>
      </c>
      <c r="G25" s="72">
        <f t="shared" si="0"/>
        <v>14</v>
      </c>
      <c r="H25" s="108">
        <f t="shared" si="1"/>
        <v>8</v>
      </c>
      <c r="I25" s="17">
        <v>5</v>
      </c>
      <c r="J25" s="143">
        <f t="shared" si="4"/>
        <v>0.625</v>
      </c>
      <c r="K25" s="85">
        <v>5</v>
      </c>
      <c r="L25" s="135">
        <f t="shared" si="2"/>
        <v>3</v>
      </c>
      <c r="M25" s="17">
        <v>0</v>
      </c>
      <c r="N25" s="17">
        <v>1</v>
      </c>
      <c r="O25" s="17">
        <v>0</v>
      </c>
      <c r="P25" s="98">
        <v>2</v>
      </c>
      <c r="Q25" s="85">
        <v>20</v>
      </c>
      <c r="R25" s="72">
        <f t="shared" si="3"/>
        <v>6</v>
      </c>
      <c r="S25" s="21">
        <v>0</v>
      </c>
    </row>
    <row r="26" spans="1:19" ht="12" customHeight="1">
      <c r="A26" s="188" t="s">
        <v>107</v>
      </c>
      <c r="B26" s="184" t="s">
        <v>20</v>
      </c>
      <c r="C26" s="83">
        <v>2007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2008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2009</v>
      </c>
      <c r="D28" s="59">
        <v>2</v>
      </c>
      <c r="E28" s="59">
        <v>18</v>
      </c>
      <c r="F28" s="100">
        <v>0</v>
      </c>
      <c r="G28" s="72">
        <f t="shared" si="0"/>
        <v>20</v>
      </c>
      <c r="H28" s="108">
        <f t="shared" si="1"/>
        <v>20</v>
      </c>
      <c r="I28" s="59">
        <v>20</v>
      </c>
      <c r="J28" s="143">
        <f t="shared" si="4"/>
        <v>1</v>
      </c>
      <c r="K28" s="81">
        <v>16</v>
      </c>
      <c r="L28" s="135">
        <f t="shared" si="2"/>
        <v>4</v>
      </c>
      <c r="M28" s="59">
        <v>0</v>
      </c>
      <c r="N28" s="59">
        <v>0</v>
      </c>
      <c r="O28" s="59">
        <v>0</v>
      </c>
      <c r="P28" s="100">
        <v>4</v>
      </c>
      <c r="Q28" s="81">
        <v>14</v>
      </c>
      <c r="R28" s="72">
        <f t="shared" si="3"/>
        <v>0</v>
      </c>
      <c r="S28" s="75">
        <v>1</v>
      </c>
    </row>
    <row r="29" spans="1:19" ht="12" customHeight="1">
      <c r="A29" s="172" t="s">
        <v>56</v>
      </c>
      <c r="B29" s="184" t="s">
        <v>64</v>
      </c>
      <c r="C29" s="83">
        <v>2007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2008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2009</v>
      </c>
      <c r="D31" s="86">
        <f>D10+D13+D16+D19+D22+D25+D28</f>
        <v>55</v>
      </c>
      <c r="E31" s="118">
        <f aca="true" t="shared" si="7" ref="E31:S31">E10+E13+E16+E19+E22+E25+E28</f>
        <v>137</v>
      </c>
      <c r="F31" s="122">
        <f t="shared" si="7"/>
        <v>2</v>
      </c>
      <c r="G31" s="87">
        <f t="shared" si="7"/>
        <v>192</v>
      </c>
      <c r="H31" s="109">
        <f t="shared" si="7"/>
        <v>154</v>
      </c>
      <c r="I31" s="118">
        <f t="shared" si="7"/>
        <v>140</v>
      </c>
      <c r="J31" s="146">
        <f t="shared" si="4"/>
        <v>0.9090909090909091</v>
      </c>
      <c r="K31" s="87">
        <f t="shared" si="7"/>
        <v>124</v>
      </c>
      <c r="L31" s="109">
        <f t="shared" si="7"/>
        <v>30</v>
      </c>
      <c r="M31" s="118">
        <f t="shared" si="7"/>
        <v>0</v>
      </c>
      <c r="N31" s="118">
        <f t="shared" si="7"/>
        <v>5</v>
      </c>
      <c r="O31" s="118">
        <f t="shared" si="7"/>
        <v>0</v>
      </c>
      <c r="P31" s="122">
        <f t="shared" si="7"/>
        <v>25</v>
      </c>
      <c r="Q31" s="87">
        <f t="shared" si="7"/>
        <v>107</v>
      </c>
      <c r="R31" s="87">
        <f t="shared" si="7"/>
        <v>38</v>
      </c>
      <c r="S31" s="155">
        <f t="shared" si="7"/>
        <v>9</v>
      </c>
    </row>
    <row r="32" spans="1:19" ht="12" customHeight="1">
      <c r="A32" s="184" t="s">
        <v>121</v>
      </c>
      <c r="B32" s="184" t="s">
        <v>21</v>
      </c>
      <c r="C32" s="83">
        <v>2007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2008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2009</v>
      </c>
      <c r="D34" s="68">
        <v>10</v>
      </c>
      <c r="E34" s="59">
        <v>31</v>
      </c>
      <c r="F34" s="100">
        <v>0</v>
      </c>
      <c r="G34" s="72">
        <f t="shared" si="0"/>
        <v>41</v>
      </c>
      <c r="H34" s="108">
        <f t="shared" si="1"/>
        <v>40</v>
      </c>
      <c r="I34" s="59">
        <v>34</v>
      </c>
      <c r="J34" s="143">
        <f t="shared" si="4"/>
        <v>0.85</v>
      </c>
      <c r="K34" s="81">
        <v>15</v>
      </c>
      <c r="L34" s="135">
        <f t="shared" si="2"/>
        <v>25</v>
      </c>
      <c r="M34" s="59">
        <v>15</v>
      </c>
      <c r="N34" s="59">
        <v>8</v>
      </c>
      <c r="O34" s="59">
        <v>2</v>
      </c>
      <c r="P34" s="100">
        <v>0</v>
      </c>
      <c r="Q34" s="81">
        <v>48</v>
      </c>
      <c r="R34" s="72">
        <f t="shared" si="3"/>
        <v>1</v>
      </c>
      <c r="S34" s="75">
        <v>1</v>
      </c>
    </row>
    <row r="35" spans="1:19" ht="12" customHeight="1">
      <c r="A35" s="184" t="s">
        <v>122</v>
      </c>
      <c r="B35" s="184" t="s">
        <v>23</v>
      </c>
      <c r="C35" s="83">
        <v>2007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2008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2009</v>
      </c>
      <c r="D37" s="18">
        <v>3</v>
      </c>
      <c r="E37" s="17">
        <v>2</v>
      </c>
      <c r="F37" s="98">
        <v>0</v>
      </c>
      <c r="G37" s="87">
        <f t="shared" si="0"/>
        <v>5</v>
      </c>
      <c r="H37" s="106">
        <f t="shared" si="1"/>
        <v>2</v>
      </c>
      <c r="I37" s="17">
        <v>0</v>
      </c>
      <c r="J37" s="146">
        <f t="shared" si="4"/>
        <v>0</v>
      </c>
      <c r="K37" s="85">
        <v>0</v>
      </c>
      <c r="L37" s="109">
        <f t="shared" si="2"/>
        <v>2</v>
      </c>
      <c r="M37" s="17">
        <v>0</v>
      </c>
      <c r="N37" s="17">
        <v>0</v>
      </c>
      <c r="O37" s="17">
        <v>0</v>
      </c>
      <c r="P37" s="98">
        <v>2</v>
      </c>
      <c r="Q37" s="85">
        <v>15</v>
      </c>
      <c r="R37" s="87">
        <f t="shared" si="3"/>
        <v>3</v>
      </c>
      <c r="S37" s="21">
        <v>1</v>
      </c>
    </row>
    <row r="38" spans="1:19" ht="12" customHeight="1">
      <c r="A38" s="184" t="s">
        <v>117</v>
      </c>
      <c r="B38" s="184" t="s">
        <v>24</v>
      </c>
      <c r="C38" s="83">
        <v>2007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2008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2009</v>
      </c>
      <c r="D40" s="68">
        <v>0</v>
      </c>
      <c r="E40" s="59">
        <v>2</v>
      </c>
      <c r="F40" s="100">
        <v>0</v>
      </c>
      <c r="G40" s="72">
        <f t="shared" si="0"/>
        <v>2</v>
      </c>
      <c r="H40" s="108">
        <f t="shared" si="1"/>
        <v>2</v>
      </c>
      <c r="I40" s="59">
        <v>2</v>
      </c>
      <c r="J40" s="143">
        <f t="shared" si="4"/>
        <v>1</v>
      </c>
      <c r="K40" s="81">
        <v>2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2</v>
      </c>
      <c r="R40" s="72">
        <f t="shared" si="3"/>
        <v>0</v>
      </c>
      <c r="S40" s="75">
        <v>0</v>
      </c>
    </row>
    <row r="41" spans="1:19" ht="12" customHeight="1">
      <c r="A41" s="184" t="s">
        <v>118</v>
      </c>
      <c r="B41" s="184" t="s">
        <v>25</v>
      </c>
      <c r="C41" s="83">
        <v>2007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2008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2009</v>
      </c>
      <c r="D43" s="18">
        <v>0</v>
      </c>
      <c r="E43" s="17">
        <v>33</v>
      </c>
      <c r="F43" s="98">
        <v>0</v>
      </c>
      <c r="G43" s="87">
        <f t="shared" si="0"/>
        <v>33</v>
      </c>
      <c r="H43" s="106">
        <f t="shared" si="1"/>
        <v>31</v>
      </c>
      <c r="I43" s="17">
        <v>31</v>
      </c>
      <c r="J43" s="141">
        <f t="shared" si="4"/>
        <v>1</v>
      </c>
      <c r="K43" s="85">
        <v>30</v>
      </c>
      <c r="L43" s="109">
        <f t="shared" si="2"/>
        <v>1</v>
      </c>
      <c r="M43" s="17">
        <v>0</v>
      </c>
      <c r="N43" s="17">
        <v>0</v>
      </c>
      <c r="O43" s="17">
        <v>0</v>
      </c>
      <c r="P43" s="98">
        <v>1</v>
      </c>
      <c r="Q43" s="85">
        <v>17</v>
      </c>
      <c r="R43" s="87">
        <f t="shared" si="3"/>
        <v>2</v>
      </c>
      <c r="S43" s="21">
        <v>0</v>
      </c>
    </row>
    <row r="44" spans="1:19" ht="12" customHeight="1">
      <c r="A44" s="184" t="s">
        <v>119</v>
      </c>
      <c r="B44" s="184" t="s">
        <v>26</v>
      </c>
      <c r="C44" s="83">
        <v>2007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2008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2009</v>
      </c>
      <c r="D46" s="68">
        <v>0</v>
      </c>
      <c r="E46" s="59">
        <v>46</v>
      </c>
      <c r="F46" s="100">
        <v>0</v>
      </c>
      <c r="G46" s="72">
        <f t="shared" si="0"/>
        <v>46</v>
      </c>
      <c r="H46" s="108">
        <f t="shared" si="1"/>
        <v>46</v>
      </c>
      <c r="I46" s="59">
        <v>46</v>
      </c>
      <c r="J46" s="143">
        <f t="shared" si="4"/>
        <v>1</v>
      </c>
      <c r="K46" s="81">
        <v>0</v>
      </c>
      <c r="L46" s="135">
        <f t="shared" si="2"/>
        <v>46</v>
      </c>
      <c r="M46" s="59">
        <v>0</v>
      </c>
      <c r="N46" s="59">
        <v>0</v>
      </c>
      <c r="O46" s="59">
        <v>0</v>
      </c>
      <c r="P46" s="100">
        <v>46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2007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2008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2009</v>
      </c>
      <c r="D49" s="18">
        <v>17</v>
      </c>
      <c r="E49" s="17">
        <v>19</v>
      </c>
      <c r="F49" s="98">
        <v>0</v>
      </c>
      <c r="G49" s="87">
        <f t="shared" si="0"/>
        <v>36</v>
      </c>
      <c r="H49" s="106">
        <f>K49+L49</f>
        <v>32</v>
      </c>
      <c r="I49" s="17">
        <v>21</v>
      </c>
      <c r="J49" s="141">
        <f t="shared" si="4"/>
        <v>0.65625</v>
      </c>
      <c r="K49" s="85">
        <v>29</v>
      </c>
      <c r="L49" s="109">
        <f>SUM(M49:P49)</f>
        <v>3</v>
      </c>
      <c r="M49" s="17">
        <v>0</v>
      </c>
      <c r="N49" s="17">
        <v>0</v>
      </c>
      <c r="O49" s="17">
        <v>0</v>
      </c>
      <c r="P49" s="98">
        <v>3</v>
      </c>
      <c r="Q49" s="85">
        <v>53</v>
      </c>
      <c r="R49" s="87">
        <f t="shared" si="3"/>
        <v>4</v>
      </c>
      <c r="S49" s="21">
        <v>4</v>
      </c>
    </row>
    <row r="50" spans="1:19" ht="12" customHeight="1">
      <c r="A50" s="172" t="s">
        <v>57</v>
      </c>
      <c r="B50" s="184" t="s">
        <v>66</v>
      </c>
      <c r="C50" s="83">
        <v>2007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2008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2009</v>
      </c>
      <c r="D52" s="88">
        <f t="shared" si="8"/>
        <v>30</v>
      </c>
      <c r="E52" s="119">
        <f t="shared" si="8"/>
        <v>133</v>
      </c>
      <c r="F52" s="134">
        <f t="shared" si="8"/>
        <v>0</v>
      </c>
      <c r="G52" s="87">
        <f t="shared" si="8"/>
        <v>163</v>
      </c>
      <c r="H52" s="135">
        <f t="shared" si="8"/>
        <v>153</v>
      </c>
      <c r="I52" s="119">
        <f t="shared" si="8"/>
        <v>134</v>
      </c>
      <c r="J52" s="147">
        <f t="shared" si="4"/>
        <v>0.8758169934640523</v>
      </c>
      <c r="K52" s="87">
        <f t="shared" si="9"/>
        <v>76</v>
      </c>
      <c r="L52" s="135">
        <f t="shared" si="9"/>
        <v>77</v>
      </c>
      <c r="M52" s="119">
        <f t="shared" si="9"/>
        <v>15</v>
      </c>
      <c r="N52" s="119">
        <f t="shared" si="9"/>
        <v>8</v>
      </c>
      <c r="O52" s="119">
        <f t="shared" si="9"/>
        <v>2</v>
      </c>
      <c r="P52" s="134">
        <f t="shared" si="9"/>
        <v>52</v>
      </c>
      <c r="Q52" s="87">
        <f>Q34+Q37+Q40+Q43+Q49</f>
        <v>135</v>
      </c>
      <c r="R52" s="87">
        <f>R34+R37+R40+R43+R46+R49</f>
        <v>10</v>
      </c>
      <c r="S52" s="155">
        <f>S34+S37+S40+S43+S49</f>
        <v>6</v>
      </c>
    </row>
    <row r="53" spans="1:19" ht="12" customHeight="1">
      <c r="A53" s="172" t="s">
        <v>63</v>
      </c>
      <c r="B53" s="184" t="s">
        <v>27</v>
      </c>
      <c r="C53" s="83">
        <v>2007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2008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2009</v>
      </c>
      <c r="D55" s="88">
        <f t="shared" si="10"/>
        <v>85</v>
      </c>
      <c r="E55" s="119">
        <f t="shared" si="10"/>
        <v>270</v>
      </c>
      <c r="F55" s="134">
        <f t="shared" si="10"/>
        <v>2</v>
      </c>
      <c r="G55" s="136">
        <f t="shared" si="10"/>
        <v>355</v>
      </c>
      <c r="H55" s="109">
        <f t="shared" si="10"/>
        <v>307</v>
      </c>
      <c r="I55" s="118">
        <f t="shared" si="10"/>
        <v>274</v>
      </c>
      <c r="J55" s="146">
        <f t="shared" si="4"/>
        <v>0.8925081433224755</v>
      </c>
      <c r="K55" s="136">
        <f t="shared" si="12"/>
        <v>200</v>
      </c>
      <c r="L55" s="109">
        <f t="shared" si="12"/>
        <v>107</v>
      </c>
      <c r="M55" s="118">
        <f t="shared" si="12"/>
        <v>15</v>
      </c>
      <c r="N55" s="118">
        <f t="shared" si="12"/>
        <v>13</v>
      </c>
      <c r="O55" s="118">
        <f t="shared" si="12"/>
        <v>2</v>
      </c>
      <c r="P55" s="122">
        <f t="shared" si="12"/>
        <v>77</v>
      </c>
      <c r="Q55" s="136">
        <f t="shared" si="12"/>
        <v>242</v>
      </c>
      <c r="R55" s="136">
        <f t="shared" si="12"/>
        <v>48</v>
      </c>
      <c r="S55" s="158">
        <f t="shared" si="12"/>
        <v>15</v>
      </c>
    </row>
    <row r="56" spans="1:19" ht="12" customHeight="1">
      <c r="A56" s="187" t="s">
        <v>58</v>
      </c>
      <c r="B56" s="184" t="s">
        <v>84</v>
      </c>
      <c r="C56" s="83">
        <v>2007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2008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2009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2007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2008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2009</v>
      </c>
      <c r="D61" s="10"/>
      <c r="E61" s="9"/>
      <c r="F61" s="9"/>
      <c r="G61" s="115">
        <f>IF(G58&lt;&gt;0,G55/L2/G58,0)</f>
        <v>29.583333333333332</v>
      </c>
      <c r="H61" s="112">
        <f>IF(G58&lt;&gt;0,H55/L2/G58,0)</f>
        <v>25.583333333333332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2007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2008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2009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2007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2008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2009</v>
      </c>
      <c r="D67" s="10"/>
      <c r="E67" s="9"/>
      <c r="F67" s="9"/>
      <c r="G67" s="115">
        <f>IF(G64&lt;&gt;0,G31/L2/G64,0)</f>
        <v>16</v>
      </c>
      <c r="H67" s="112">
        <f>IF(G64&lt;&gt;0,H31/L2/G64,0)</f>
        <v>12.833333333333334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2007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2008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2009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2007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2008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2009</v>
      </c>
      <c r="D73" s="13"/>
      <c r="E73" s="11"/>
      <c r="F73" s="11"/>
      <c r="G73" s="115">
        <f>IF(G70&lt;&gt;0,G52/L2/G70,0)</f>
        <v>13.583333333333334</v>
      </c>
      <c r="H73" s="112">
        <f>IF(G70&lt;&gt;0,H52/L2/G70,0)</f>
        <v>12.75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2007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2008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2009</v>
      </c>
      <c r="D76" s="10"/>
      <c r="E76" s="9"/>
      <c r="F76" s="162"/>
      <c r="G76" s="75">
        <v>12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2007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2008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2009</v>
      </c>
      <c r="D79" s="13"/>
      <c r="E79" s="11"/>
      <c r="F79" s="167"/>
      <c r="G79" s="168">
        <f>IF(G76&lt;&gt;0,G55/G76,0)</f>
        <v>29.583333333333332</v>
      </c>
      <c r="H79" s="115">
        <f>IF(G76&lt;&gt;0,H55/G76,0)</f>
        <v>25.583333333333332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130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 t="s">
        <v>135</v>
      </c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1</cp:lastModifiedBy>
  <cp:lastPrinted>2009-07-13T07:22:10Z</cp:lastPrinted>
  <dcterms:created xsi:type="dcterms:W3CDTF">2005-03-22T15:35:28Z</dcterms:created>
  <dcterms:modified xsi:type="dcterms:W3CDTF">2009-07-13T07:47:26Z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